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НС\Desktop\ИП ИВАНОВ МГ\Обустройство ИП\Обустройство 2021\ОБРАЗЦЫ СМЕТ ДЛЯ САЙТА\"/>
    </mc:Choice>
  </mc:AlternateContent>
  <xr:revisionPtr revIDLastSave="0" documentId="13_ncr:1_{41B4B3DC-CA32-44E8-8B14-AC467C895C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адаптер " sheetId="7" r:id="rId1"/>
    <sheet name="Лист3" sheetId="3" state="hidden" r:id="rId2"/>
  </sheets>
  <externalReferences>
    <externalReference r:id="rId3"/>
  </externalReferences>
  <definedNames>
    <definedName name="dollar" localSheetId="0">'адаптер '!$G$15</definedName>
    <definedName name="euro" localSheetId="0">'адаптер '!$F$11</definedName>
    <definedName name="glop" localSheetId="0">'адаптер '!$C$8</definedName>
    <definedName name="tabl">[1]Прейскурант!$L$4:$AT$12</definedName>
    <definedName name="_xlnm.Print_Area" localSheetId="0">'адаптер '!$A$1:$F$39</definedName>
  </definedNames>
  <calcPr calcId="191029"/>
</workbook>
</file>

<file path=xl/calcChain.xml><?xml version="1.0" encoding="utf-8"?>
<calcChain xmlns="http://schemas.openxmlformats.org/spreadsheetml/2006/main">
  <c r="F16" i="7" l="1"/>
  <c r="H19" i="7" l="1"/>
  <c r="H22" i="7"/>
  <c r="F21" i="7"/>
  <c r="F22" i="7"/>
  <c r="F33" i="7"/>
  <c r="D18" i="7"/>
  <c r="F18" i="7" l="1"/>
  <c r="F15" i="7"/>
  <c r="G23" i="7" s="1"/>
  <c r="F14" i="7"/>
  <c r="F25" i="7"/>
  <c r="F31" i="7" s="1"/>
  <c r="F20" i="7"/>
  <c r="F19" i="7"/>
  <c r="F13" i="7"/>
  <c r="A13" i="7"/>
  <c r="A14" i="7" s="1"/>
  <c r="A15" i="7" s="1"/>
  <c r="A16" i="7" s="1"/>
  <c r="A17" i="7" s="1"/>
  <c r="A18" i="7" s="1"/>
  <c r="A19" i="7" s="1"/>
  <c r="A20" i="7" s="1"/>
  <c r="A21" i="7" s="1"/>
  <c r="A22" i="7" l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G20" i="7"/>
  <c r="F23" i="7"/>
  <c r="F32" i="7" l="1"/>
  <c r="F34" i="7" s="1"/>
</calcChain>
</file>

<file path=xl/sharedStrings.xml><?xml version="1.0" encoding="utf-8"?>
<sst xmlns="http://schemas.openxmlformats.org/spreadsheetml/2006/main" count="63" uniqueCount="54">
  <si>
    <t>Приложение №2</t>
  </si>
  <si>
    <t xml:space="preserve">Водопотребление до </t>
  </si>
  <si>
    <t>Кол-во</t>
  </si>
  <si>
    <t>Курс $</t>
  </si>
  <si>
    <t>Строительно-монтажные работы</t>
  </si>
  <si>
    <t>Ед.изм.</t>
  </si>
  <si>
    <t>м/пог.</t>
  </si>
  <si>
    <t>---</t>
  </si>
  <si>
    <t xml:space="preserve"> шт.</t>
  </si>
  <si>
    <t xml:space="preserve">Монтаж гидравлических коммуникаций </t>
  </si>
  <si>
    <t>Монтаж насоса</t>
  </si>
  <si>
    <t>Пуско-наладочные работы</t>
  </si>
  <si>
    <t>Смету составил</t>
  </si>
  <si>
    <t>Иванов М.Г.</t>
  </si>
  <si>
    <t>_______________</t>
  </si>
  <si>
    <t>Контактные телефоны: 543-83-49</t>
  </si>
  <si>
    <t xml:space="preserve">Со сметой ознакомлен   </t>
  </si>
  <si>
    <t>_____________</t>
  </si>
  <si>
    <t>Обращаем Ваше внимание, что при заказе комплексной услуги (бурение +обустройство скважины), предоставляется скидка на обустройство скважины исходя из расчета 100 рублей за каждый метр пробуренной скважины</t>
  </si>
  <si>
    <t xml:space="preserve">Глубина опускания насоса </t>
  </si>
  <si>
    <t>м</t>
  </si>
  <si>
    <t xml:space="preserve">Стоимость </t>
  </si>
  <si>
    <t>Стоимость</t>
  </si>
  <si>
    <t>руб</t>
  </si>
  <si>
    <t xml:space="preserve">Итого за оборудование </t>
  </si>
  <si>
    <t>Перечень   оборудования</t>
  </si>
  <si>
    <t>Цена</t>
  </si>
  <si>
    <t>Итого строительно-монтажные работы</t>
  </si>
  <si>
    <t>Всего обустройство</t>
  </si>
  <si>
    <t xml:space="preserve">Предварительный расчёт стоимости бурения и обустройства скважины </t>
  </si>
  <si>
    <t>адаптер</t>
  </si>
  <si>
    <t>Монтаж адаптера</t>
  </si>
  <si>
    <t>Коммуникации (труба пнд 32 мм, кабель КВ 3, трос нерж. 4мм.)</t>
  </si>
  <si>
    <t>-</t>
  </si>
  <si>
    <t>Комплектующие (скважинная крышка , обратный клапан, кран,  фитинги присоед.  латун., подводка гофра метал., муфты термоусадочные…)</t>
  </si>
  <si>
    <t>Прокладка водопровода диам.32мм., кабель в пенале 20 мм</t>
  </si>
  <si>
    <t xml:space="preserve">Автоматический сливной клапан с установкой </t>
  </si>
  <si>
    <t xml:space="preserve">Скважинный адаптер </t>
  </si>
  <si>
    <t xml:space="preserve">Копка траншеи  </t>
  </si>
  <si>
    <t xml:space="preserve">Копка котлована </t>
  </si>
  <si>
    <t xml:space="preserve">к договору  №  </t>
  </si>
  <si>
    <t>Скидка на обустройство</t>
  </si>
  <si>
    <t>Стоимость обустройства со скидкой</t>
  </si>
  <si>
    <t xml:space="preserve">Утепление стояка греющим кабелем </t>
  </si>
  <si>
    <t>от " 16  " января 2021г.</t>
  </si>
  <si>
    <t>Нас. пункт - __________________</t>
  </si>
  <si>
    <t>Район __________________________</t>
  </si>
  <si>
    <r>
      <t>Гидроаккумулятор 100 л  вертикальный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Аквабрайт</t>
    </r>
  </si>
  <si>
    <t xml:space="preserve">Блок управления (Реле давления PM5G, манометр) </t>
  </si>
  <si>
    <t>по желанию</t>
  </si>
  <si>
    <t>Вывод поливочного крана из стены дома</t>
  </si>
  <si>
    <t>можно самостоятельно</t>
  </si>
  <si>
    <t>2,0-2,5  м3/час</t>
  </si>
  <si>
    <t>Насос скваженный погружной Беламос TF 3-110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</si>
</sst>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9]d\ mmm\ yy;@"/>
  </numFmts>
  <fonts count="33">
    <font>
      <sz val="10"/>
      <name val="Arial Cyr"/>
      <charset val="129"/>
    </font>
    <font>
      <sz val="22"/>
      <name val="Tahoma"/>
      <family val="2"/>
      <charset val="204"/>
    </font>
    <font>
      <sz val="12"/>
      <name val="Arial"/>
      <family val="2"/>
      <charset val="204"/>
    </font>
    <font>
      <sz val="12"/>
      <name val="Tahoma"/>
      <family val="2"/>
      <charset val="204"/>
    </font>
    <font>
      <sz val="14"/>
      <name val="Tahoma"/>
      <family val="2"/>
      <charset val="204"/>
    </font>
    <font>
      <i/>
      <sz val="14"/>
      <name val="Trebuchet MS"/>
      <family val="2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rebuchet MS"/>
      <family val="2"/>
      <charset val="204"/>
    </font>
    <font>
      <sz val="10"/>
      <name val="Trebuchet MS"/>
      <family val="2"/>
      <charset val="204"/>
    </font>
    <font>
      <sz val="18"/>
      <name val="Trebuchet MS"/>
      <family val="2"/>
      <charset val="204"/>
    </font>
    <font>
      <i/>
      <u/>
      <sz val="8"/>
      <name val="Trebuchet MS"/>
      <family val="2"/>
      <charset val="204"/>
    </font>
    <font>
      <i/>
      <sz val="8"/>
      <name val="Trebuchet MS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ahoma"/>
      <family val="2"/>
      <charset val="204"/>
    </font>
    <font>
      <sz val="14"/>
      <name val="Trebuchet MS"/>
      <family val="2"/>
      <charset val="204"/>
    </font>
    <font>
      <b/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b/>
      <i/>
      <sz val="10"/>
      <color rgb="FFFF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rgb="FF002060"/>
      <name val="Tahoma"/>
      <family val="2"/>
      <charset val="204"/>
    </font>
    <font>
      <sz val="8"/>
      <name val="Arial Cyr"/>
      <charset val="129"/>
    </font>
    <font>
      <sz val="12"/>
      <color rgb="FFFF0000"/>
      <name val="Arial"/>
      <family val="2"/>
      <charset val="204"/>
    </font>
    <font>
      <b/>
      <sz val="12"/>
      <color rgb="FFFF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right"/>
      <protection hidden="1"/>
    </xf>
    <xf numFmtId="3" fontId="4" fillId="0" borderId="2" xfId="0" applyNumberFormat="1" applyFont="1" applyBorder="1" applyAlignment="1" applyProtection="1">
      <alignment horizontal="center" vertical="center"/>
      <protection hidden="1"/>
    </xf>
    <xf numFmtId="3" fontId="21" fillId="0" borderId="2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3" borderId="0" xfId="0" applyFont="1" applyFill="1" applyAlignment="1">
      <alignment vertical="center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right"/>
      <protection hidden="1"/>
    </xf>
    <xf numFmtId="1" fontId="2" fillId="0" borderId="1" xfId="0" applyNumberFormat="1" applyFont="1" applyBorder="1" applyAlignment="1" applyProtection="1">
      <alignment horizontal="right"/>
      <protection hidden="1"/>
    </xf>
    <xf numFmtId="3" fontId="2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" fontId="2" fillId="0" borderId="1" xfId="0" applyNumberFormat="1" applyFont="1" applyBorder="1" applyAlignment="1" applyProtection="1">
      <alignment horizontal="right" wrapText="1"/>
      <protection hidden="1"/>
    </xf>
    <xf numFmtId="1" fontId="2" fillId="0" borderId="1" xfId="0" applyNumberFormat="1" applyFont="1" applyBorder="1" applyAlignment="1" applyProtection="1">
      <alignment horizontal="center" wrapText="1"/>
      <protection hidden="1"/>
    </xf>
    <xf numFmtId="3" fontId="3" fillId="0" borderId="2" xfId="0" applyNumberFormat="1" applyFont="1" applyBorder="1" applyAlignment="1" applyProtection="1">
      <alignment horizontal="right" vertical="center"/>
      <protection hidden="1"/>
    </xf>
    <xf numFmtId="3" fontId="20" fillId="0" borderId="1" xfId="0" applyNumberFormat="1" applyFont="1" applyBorder="1" applyProtection="1">
      <protection hidden="1"/>
    </xf>
    <xf numFmtId="0" fontId="20" fillId="0" borderId="1" xfId="0" applyFont="1" applyBorder="1"/>
    <xf numFmtId="3" fontId="20" fillId="0" borderId="1" xfId="0" applyNumberFormat="1" applyFont="1" applyBorder="1"/>
    <xf numFmtId="3" fontId="21" fillId="0" borderId="2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center" vertical="center"/>
      <protection hidden="1"/>
    </xf>
    <xf numFmtId="3" fontId="3" fillId="0" borderId="3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Protection="1">
      <protection hidden="1"/>
    </xf>
    <xf numFmtId="0" fontId="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3" fontId="9" fillId="0" borderId="0" xfId="0" applyNumberFormat="1" applyFont="1"/>
    <xf numFmtId="3" fontId="4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19" fillId="0" borderId="0" xfId="0" applyFont="1"/>
    <xf numFmtId="0" fontId="19" fillId="0" borderId="0" xfId="0" applyFont="1" applyAlignment="1">
      <alignment horizontal="center"/>
    </xf>
    <xf numFmtId="2" fontId="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right" vertical="center"/>
    </xf>
    <xf numFmtId="1" fontId="10" fillId="0" borderId="0" xfId="0" applyNumberFormat="1" applyFont="1"/>
    <xf numFmtId="3" fontId="11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3" fontId="2" fillId="0" borderId="2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28" fillId="0" borderId="1" xfId="0" applyNumberFormat="1" applyFont="1" applyBorder="1" applyProtection="1">
      <protection hidden="1"/>
    </xf>
    <xf numFmtId="0" fontId="28" fillId="0" borderId="1" xfId="0" applyFont="1" applyBorder="1"/>
    <xf numFmtId="3" fontId="28" fillId="0" borderId="1" xfId="0" applyNumberFormat="1" applyFont="1" applyBorder="1"/>
    <xf numFmtId="3" fontId="29" fillId="0" borderId="2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1" fillId="0" borderId="1" xfId="0" applyFont="1" applyBorder="1" applyAlignment="1" applyProtection="1">
      <alignment vertical="center"/>
      <protection hidden="1"/>
    </xf>
    <xf numFmtId="3" fontId="27" fillId="0" borderId="1" xfId="0" applyNumberFormat="1" applyFont="1" applyBorder="1" applyProtection="1">
      <protection hidden="1"/>
    </xf>
    <xf numFmtId="0" fontId="27" fillId="0" borderId="1" xfId="0" applyFont="1" applyBorder="1"/>
    <xf numFmtId="3" fontId="27" fillId="0" borderId="1" xfId="0" applyNumberFormat="1" applyFont="1" applyBorder="1"/>
    <xf numFmtId="3" fontId="32" fillId="0" borderId="2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 vertical="center" wrapText="1"/>
      <protection hidden="1"/>
    </xf>
    <xf numFmtId="164" fontId="16" fillId="0" borderId="0" xfId="0" applyNumberFormat="1" applyFont="1" applyAlignment="1" applyProtection="1">
      <alignment horizontal="center" vertical="center" wrapText="1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2" fontId="5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0" fontId="28" fillId="0" borderId="1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27" fillId="0" borderId="1" xfId="0" applyFont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SQ 1-65 1.0м3/ч</v>
          </cell>
          <cell r="P5">
            <v>566</v>
          </cell>
          <cell r="Q5" t="str">
            <v xml:space="preserve">SQ 3-65 </v>
          </cell>
          <cell r="R5">
            <v>694</v>
          </cell>
          <cell r="S5" t="str">
            <v xml:space="preserve">SQ 3-65 </v>
          </cell>
          <cell r="T5">
            <v>694</v>
          </cell>
          <cell r="U5" t="str">
            <v>SQ 3-65 3м3/ч</v>
          </cell>
          <cell r="V5">
            <v>694</v>
          </cell>
          <cell r="W5">
            <v>1.8</v>
          </cell>
          <cell r="X5" t="str">
            <v>ПНД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[м.]</v>
          </cell>
          <cell r="AG5">
            <v>2.9</v>
          </cell>
          <cell r="AH5" t="str">
            <v>кабель погружной пищевой  [м.]</v>
          </cell>
          <cell r="AI5">
            <v>2.1</v>
          </cell>
          <cell r="AJ5" t="str">
            <v>кабель погружной пищевой  TML [м.]</v>
          </cell>
          <cell r="AK5">
            <v>2.1</v>
          </cell>
          <cell r="AL5" t="str">
            <v>кабель погружной пищевой  TML [м.]</v>
          </cell>
          <cell r="AM5">
            <v>2.1</v>
          </cell>
          <cell r="AN5" t="str">
            <v>кабель погружной пищевой  TML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SQ 2-55  1.5м3/ч</v>
          </cell>
          <cell r="P6">
            <v>551</v>
          </cell>
          <cell r="Q6" t="str">
            <v xml:space="preserve">SQ 3-65 </v>
          </cell>
          <cell r="R6">
            <v>694</v>
          </cell>
          <cell r="S6" t="str">
            <v xml:space="preserve">SQ 3-65 </v>
          </cell>
          <cell r="T6">
            <v>694</v>
          </cell>
          <cell r="U6" t="str">
            <v>SQ 3-65 3м3/ч</v>
          </cell>
          <cell r="V6">
            <v>694</v>
          </cell>
          <cell r="W6">
            <v>1.8</v>
          </cell>
          <cell r="X6" t="str">
            <v>ПНД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[м.]</v>
          </cell>
          <cell r="AG6">
            <v>2.9</v>
          </cell>
          <cell r="AH6" t="str">
            <v>кабель погружной пищевой  [м.]</v>
          </cell>
          <cell r="AI6">
            <v>2.1</v>
          </cell>
          <cell r="AJ6" t="str">
            <v>кабель погружной пищевой  TML [м.]</v>
          </cell>
          <cell r="AK6">
            <v>2.1</v>
          </cell>
          <cell r="AL6" t="str">
            <v>кабель погружной пищевой  TML [м.]</v>
          </cell>
          <cell r="AM6">
            <v>2.1</v>
          </cell>
          <cell r="AN6" t="str">
            <v>кабель погружной пищевой  TML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SQ2-70 2.0м3/ч</v>
          </cell>
          <cell r="P7">
            <v>587</v>
          </cell>
          <cell r="Q7" t="str">
            <v xml:space="preserve">SQ 3-80 </v>
          </cell>
          <cell r="R7">
            <v>816</v>
          </cell>
          <cell r="S7" t="str">
            <v>SQ 3-80</v>
          </cell>
          <cell r="T7">
            <v>816</v>
          </cell>
          <cell r="U7" t="str">
            <v>SQ 3-80 3м3/ч</v>
          </cell>
          <cell r="V7">
            <v>816</v>
          </cell>
          <cell r="W7">
            <v>2.7</v>
          </cell>
          <cell r="X7" t="str">
            <v>ПНД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[м.]</v>
          </cell>
          <cell r="AG7">
            <v>3.7</v>
          </cell>
          <cell r="AH7" t="str">
            <v>кабель погружной пищевой  [м.]</v>
          </cell>
          <cell r="AI7">
            <v>3.2</v>
          </cell>
          <cell r="AJ7" t="str">
            <v>кабель погружной пищевой  TML [м.]</v>
          </cell>
          <cell r="AK7">
            <v>3.2</v>
          </cell>
          <cell r="AL7" t="str">
            <v>кабель погружной пищевой  TML [м.]</v>
          </cell>
          <cell r="AM7">
            <v>3.2</v>
          </cell>
          <cell r="AN7" t="str">
            <v>кабель погружной пищевой  TML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SQ2-70 1.5м3/ч</v>
          </cell>
          <cell r="P8">
            <v>587</v>
          </cell>
          <cell r="Q8" t="str">
            <v xml:space="preserve">SQ 3-95 </v>
          </cell>
          <cell r="R8">
            <v>892</v>
          </cell>
          <cell r="S8" t="str">
            <v xml:space="preserve">SQ 3-95 </v>
          </cell>
          <cell r="T8">
            <v>892</v>
          </cell>
          <cell r="U8" t="str">
            <v>SQ 3-105 3м3/ч</v>
          </cell>
          <cell r="V8">
            <v>923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[м.]</v>
          </cell>
          <cell r="AG8">
            <v>3.7</v>
          </cell>
          <cell r="AH8" t="str">
            <v>кабель погружной пищевой  [м.]</v>
          </cell>
          <cell r="AI8">
            <v>3.2</v>
          </cell>
          <cell r="AJ8" t="str">
            <v>кабель погружной пищевой  TML [м.]</v>
          </cell>
          <cell r="AK8">
            <v>4.9000000000000004</v>
          </cell>
          <cell r="AL8" t="str">
            <v>кабель погружной пищевой  TML [м.]</v>
          </cell>
          <cell r="AM8">
            <v>4.9000000000000004</v>
          </cell>
          <cell r="AN8" t="str">
            <v>кабель погружной пищевой  TML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SQ 2-85 2м3/ч</v>
          </cell>
          <cell r="P9">
            <v>698</v>
          </cell>
          <cell r="Q9" t="str">
            <v xml:space="preserve">SQ 3-105 </v>
          </cell>
          <cell r="R9">
            <v>923</v>
          </cell>
          <cell r="S9" t="str">
            <v xml:space="preserve">SQ 3-105 </v>
          </cell>
          <cell r="T9">
            <v>923</v>
          </cell>
          <cell r="U9" t="str">
            <v>SQ 3-105 3м3/ч</v>
          </cell>
          <cell r="V9">
            <v>923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[м.]</v>
          </cell>
          <cell r="AG9">
            <v>5.5</v>
          </cell>
          <cell r="AH9" t="str">
            <v>кабель погружной пищевой  [м.]</v>
          </cell>
          <cell r="AI9">
            <v>4.9000000000000004</v>
          </cell>
          <cell r="AJ9" t="str">
            <v>кабель погружной пищевой  TML [м.]</v>
          </cell>
          <cell r="AK9">
            <v>4.9000000000000004</v>
          </cell>
          <cell r="AL9" t="str">
            <v>кабель погружной пищевой  TML [м.]</v>
          </cell>
          <cell r="AM9">
            <v>4.9000000000000004</v>
          </cell>
          <cell r="AN9" t="str">
            <v>кабель погружной пищевой  TML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923</v>
          </cell>
          <cell r="S10" t="str">
            <v xml:space="preserve">SQ 3-105 </v>
          </cell>
          <cell r="T10">
            <v>923</v>
          </cell>
          <cell r="U10" t="str">
            <v>SQ 3-105 3м3/ч</v>
          </cell>
          <cell r="V10">
            <v>923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[м.]</v>
          </cell>
          <cell r="AK10">
            <v>4.9000000000000004</v>
          </cell>
          <cell r="AL10" t="str">
            <v>кабель погружной пищевой  TML [м.]</v>
          </cell>
          <cell r="AM10">
            <v>4.9000000000000004</v>
          </cell>
          <cell r="AN10" t="str">
            <v>кабель погружной пищевой  TML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923</v>
          </cell>
          <cell r="S11" t="str">
            <v xml:space="preserve">SQ 3-105 </v>
          </cell>
          <cell r="T11">
            <v>923</v>
          </cell>
          <cell r="U11" t="str">
            <v>SQ 3-105 2м3/ч</v>
          </cell>
          <cell r="V11">
            <v>923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[м.]</v>
          </cell>
          <cell r="AK11">
            <v>4.9000000000000004</v>
          </cell>
          <cell r="AL11" t="str">
            <v>кабель погружной пищевой  TML [м.]</v>
          </cell>
          <cell r="AM11">
            <v>4.9000000000000004</v>
          </cell>
          <cell r="AN11" t="str">
            <v>кабель погружной пищевой  TML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923</v>
          </cell>
          <cell r="S12" t="str">
            <v>SQ 3-105</v>
          </cell>
          <cell r="T12">
            <v>923</v>
          </cell>
          <cell r="U12" t="str">
            <v>SQ 3-105 1.5м3/ч</v>
          </cell>
          <cell r="V12">
            <v>923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[м.]</v>
          </cell>
          <cell r="AK12">
            <v>4.9000000000000004</v>
          </cell>
          <cell r="AL12" t="str">
            <v>кабель погружной пищевой  TML [м.]</v>
          </cell>
          <cell r="AM12">
            <v>4.9000000000000004</v>
          </cell>
          <cell r="AN12" t="str">
            <v>кабель погружной пищевой  TML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2"/>
  <sheetViews>
    <sheetView tabSelected="1" topLeftCell="A10" zoomScale="87" zoomScaleNormal="87" workbookViewId="0">
      <selection activeCell="J18" sqref="J18"/>
    </sheetView>
  </sheetViews>
  <sheetFormatPr defaultColWidth="23.33203125" defaultRowHeight="0" customHeight="1" zeroHeight="1"/>
  <cols>
    <col min="1" max="1" width="4.88671875" style="7" customWidth="1"/>
    <col min="2" max="2" width="48.5546875" style="7" customWidth="1"/>
    <col min="3" max="3" width="18.44140625" style="7" customWidth="1"/>
    <col min="4" max="4" width="16.44140625" style="8" customWidth="1"/>
    <col min="5" max="5" width="13.33203125" style="9" customWidth="1"/>
    <col min="6" max="6" width="28.33203125" style="11" customWidth="1"/>
    <col min="7" max="7" width="5.6640625" style="11" hidden="1" customWidth="1"/>
    <col min="8" max="8" width="9.5546875" style="12" customWidth="1"/>
    <col min="9" max="9" width="22.44140625" style="13" customWidth="1"/>
    <col min="10" max="10" width="33.109375" style="13" customWidth="1"/>
    <col min="11" max="11" width="23.44140625" style="13" hidden="1" customWidth="1"/>
    <col min="12" max="12" width="6.88671875" style="13" hidden="1" customWidth="1"/>
    <col min="13" max="252" width="9.109375" style="13" hidden="1" customWidth="1"/>
    <col min="253" max="253" width="2.5546875" style="13" hidden="1" customWidth="1"/>
    <col min="254" max="254" width="0.33203125" style="13" hidden="1" customWidth="1"/>
    <col min="255" max="255" width="8.6640625" style="13" hidden="1" customWidth="1"/>
    <col min="256" max="16384" width="23.33203125" style="13"/>
  </cols>
  <sheetData>
    <row r="1" spans="1:256" ht="24.75" customHeight="1">
      <c r="F1" s="10" t="s">
        <v>0</v>
      </c>
    </row>
    <row r="2" spans="1:256" ht="26.25" customHeight="1">
      <c r="B2" s="7" t="s">
        <v>30</v>
      </c>
      <c r="E2" s="10" t="s">
        <v>40</v>
      </c>
      <c r="F2" s="10" t="s">
        <v>44</v>
      </c>
    </row>
    <row r="3" spans="1:256" ht="53.25" customHeight="1">
      <c r="A3" s="14"/>
      <c r="B3" s="116"/>
      <c r="C3" s="116"/>
      <c r="D3" s="116"/>
      <c r="E3" s="116"/>
      <c r="F3" s="116"/>
      <c r="G3" s="15"/>
      <c r="H3" s="13"/>
    </row>
    <row r="4" spans="1:256" ht="27.6">
      <c r="A4" s="14"/>
      <c r="B4" s="117" t="s">
        <v>29</v>
      </c>
      <c r="C4" s="117"/>
      <c r="D4" s="117"/>
      <c r="E4" s="117"/>
      <c r="F4" s="117"/>
      <c r="G4" s="16"/>
      <c r="H4" s="13"/>
      <c r="I4" s="17"/>
    </row>
    <row r="5" spans="1:256" ht="15.6">
      <c r="A5" s="14"/>
      <c r="B5" s="18"/>
      <c r="C5" s="19"/>
      <c r="D5" s="18"/>
      <c r="E5" s="20"/>
      <c r="F5" s="21"/>
      <c r="G5" s="22"/>
      <c r="H5" s="13"/>
    </row>
    <row r="6" spans="1:256" ht="18">
      <c r="A6" s="14"/>
      <c r="B6" s="23" t="s">
        <v>45</v>
      </c>
      <c r="C6" s="24"/>
      <c r="D6" s="18"/>
      <c r="E6" s="20"/>
      <c r="F6" s="21"/>
      <c r="G6" s="22"/>
      <c r="H6" s="13"/>
    </row>
    <row r="7" spans="1:256" ht="21.75" customHeight="1">
      <c r="A7" s="14"/>
      <c r="B7" s="23" t="s">
        <v>46</v>
      </c>
      <c r="C7" s="24"/>
      <c r="D7" s="18"/>
      <c r="E7" s="20"/>
      <c r="F7" s="21"/>
      <c r="G7" s="22"/>
      <c r="H7" s="13"/>
    </row>
    <row r="8" spans="1:256" ht="18">
      <c r="A8" s="14"/>
      <c r="B8" s="23" t="s">
        <v>19</v>
      </c>
      <c r="C8" s="25">
        <v>30</v>
      </c>
      <c r="D8" s="26" t="s">
        <v>20</v>
      </c>
      <c r="E8" s="118"/>
      <c r="F8" s="118"/>
      <c r="G8" s="118"/>
      <c r="H8" s="118"/>
      <c r="I8" s="118"/>
    </row>
    <row r="9" spans="1:256" ht="18">
      <c r="A9" s="14"/>
      <c r="B9" s="27" t="s">
        <v>1</v>
      </c>
      <c r="C9" s="92" t="s">
        <v>52</v>
      </c>
      <c r="D9" s="28"/>
      <c r="E9" s="29"/>
      <c r="F9" s="21"/>
      <c r="G9" s="22"/>
      <c r="H9" s="13"/>
    </row>
    <row r="10" spans="1:256" ht="15.6">
      <c r="A10" s="14"/>
      <c r="B10" s="30"/>
      <c r="C10" s="28"/>
      <c r="D10" s="31"/>
      <c r="E10" s="32"/>
      <c r="F10" s="21"/>
      <c r="G10" s="22"/>
      <c r="H10" s="13"/>
    </row>
    <row r="11" spans="1:256" ht="15" customHeight="1">
      <c r="A11" s="14"/>
      <c r="B11" s="33"/>
      <c r="C11" s="33"/>
      <c r="D11" s="32"/>
      <c r="E11" s="34"/>
      <c r="F11" s="35" t="s">
        <v>23</v>
      </c>
      <c r="G11" s="22"/>
      <c r="H11" s="13"/>
    </row>
    <row r="12" spans="1:256" ht="28.2" customHeight="1">
      <c r="A12" s="1"/>
      <c r="B12" s="119" t="s">
        <v>25</v>
      </c>
      <c r="C12" s="119"/>
      <c r="D12" s="36" t="s">
        <v>2</v>
      </c>
      <c r="E12" s="36" t="s">
        <v>26</v>
      </c>
      <c r="F12" s="36" t="s">
        <v>21</v>
      </c>
      <c r="G12" s="37" t="s">
        <v>3</v>
      </c>
      <c r="H12" s="38"/>
      <c r="I12" s="38"/>
      <c r="J12" s="38"/>
    </row>
    <row r="13" spans="1:256" ht="25.2" customHeight="1">
      <c r="A13" s="1">
        <f>1</f>
        <v>1</v>
      </c>
      <c r="B13" s="109" t="s">
        <v>53</v>
      </c>
      <c r="C13" s="109"/>
      <c r="D13" s="39">
        <v>1</v>
      </c>
      <c r="E13" s="40">
        <v>15500</v>
      </c>
      <c r="F13" s="4">
        <f>D13*E13</f>
        <v>15500</v>
      </c>
      <c r="G13" s="37"/>
      <c r="H13" s="41"/>
      <c r="I13" s="41"/>
      <c r="J13" s="38"/>
    </row>
    <row r="14" spans="1:256" ht="25.2" customHeight="1">
      <c r="A14" s="1">
        <f>A13+1</f>
        <v>2</v>
      </c>
      <c r="B14" s="109" t="s">
        <v>47</v>
      </c>
      <c r="C14" s="109"/>
      <c r="D14" s="39">
        <v>1</v>
      </c>
      <c r="E14" s="40">
        <v>6700</v>
      </c>
      <c r="F14" s="4">
        <f>E14*D14</f>
        <v>6700</v>
      </c>
      <c r="G14" s="37"/>
      <c r="H14" s="41"/>
      <c r="I14" s="41"/>
      <c r="J14" s="38"/>
      <c r="IV14" s="42"/>
    </row>
    <row r="15" spans="1:256" ht="25.2" customHeight="1">
      <c r="A15" s="1">
        <f t="shared" ref="A15:A34" si="0">A14+1</f>
        <v>3</v>
      </c>
      <c r="B15" s="111" t="s">
        <v>48</v>
      </c>
      <c r="C15" s="111"/>
      <c r="D15" s="39">
        <v>1</v>
      </c>
      <c r="E15" s="43">
        <v>3750</v>
      </c>
      <c r="F15" s="4">
        <f>E15*D15</f>
        <v>3750</v>
      </c>
      <c r="G15" s="37">
        <v>24</v>
      </c>
      <c r="H15" s="38"/>
      <c r="I15" s="41"/>
      <c r="J15" s="38"/>
      <c r="IV15" s="42"/>
    </row>
    <row r="16" spans="1:256" ht="25.2" customHeight="1">
      <c r="A16" s="1">
        <f t="shared" si="0"/>
        <v>4</v>
      </c>
      <c r="B16" s="112" t="s">
        <v>32</v>
      </c>
      <c r="C16" s="113"/>
      <c r="D16" s="39">
        <v>1</v>
      </c>
      <c r="E16" s="44" t="s">
        <v>33</v>
      </c>
      <c r="F16" s="4">
        <f>((glop+5)*200+(glop+0)*100+(glop+2)*100)</f>
        <v>13200</v>
      </c>
      <c r="G16" s="37"/>
      <c r="H16" s="41"/>
      <c r="I16" s="41"/>
      <c r="J16" s="38"/>
      <c r="IV16" s="42"/>
    </row>
    <row r="17" spans="1:256" ht="49.2" customHeight="1">
      <c r="A17" s="1">
        <f t="shared" si="0"/>
        <v>5</v>
      </c>
      <c r="B17" s="111" t="s">
        <v>34</v>
      </c>
      <c r="C17" s="111"/>
      <c r="D17" s="39">
        <v>1</v>
      </c>
      <c r="E17" s="44" t="s">
        <v>33</v>
      </c>
      <c r="F17" s="4">
        <v>12500</v>
      </c>
      <c r="G17" s="37"/>
      <c r="H17" s="41"/>
      <c r="I17" s="41"/>
      <c r="J17" s="38"/>
      <c r="IV17" s="42"/>
    </row>
    <row r="18" spans="1:256" ht="25.2" customHeight="1">
      <c r="A18" s="1">
        <f t="shared" si="0"/>
        <v>6</v>
      </c>
      <c r="B18" s="114" t="s">
        <v>35</v>
      </c>
      <c r="C18" s="115"/>
      <c r="D18" s="4">
        <f>E25</f>
        <v>5</v>
      </c>
      <c r="E18" s="40">
        <v>200</v>
      </c>
      <c r="F18" s="4">
        <f t="shared" ref="F18:F22" si="1">D18*E18</f>
        <v>1000</v>
      </c>
      <c r="G18" s="45"/>
      <c r="H18" s="38"/>
      <c r="I18" s="41"/>
      <c r="J18" s="38"/>
    </row>
    <row r="19" spans="1:256" ht="25.2" customHeight="1">
      <c r="A19" s="1">
        <f t="shared" si="0"/>
        <v>7</v>
      </c>
      <c r="B19" s="109" t="s">
        <v>36</v>
      </c>
      <c r="C19" s="109"/>
      <c r="D19" s="4">
        <v>1</v>
      </c>
      <c r="E19" s="43">
        <v>3600</v>
      </c>
      <c r="F19" s="4">
        <f t="shared" si="1"/>
        <v>3600</v>
      </c>
      <c r="G19" s="45"/>
      <c r="H19" s="38" t="str">
        <f>H21</f>
        <v>по желанию</v>
      </c>
      <c r="I19" s="41"/>
      <c r="J19" s="38"/>
    </row>
    <row r="20" spans="1:256" ht="25.2" customHeight="1">
      <c r="A20" s="1">
        <f t="shared" si="0"/>
        <v>8</v>
      </c>
      <c r="B20" s="111" t="s">
        <v>37</v>
      </c>
      <c r="C20" s="111"/>
      <c r="D20" s="39">
        <v>1</v>
      </c>
      <c r="E20" s="40">
        <v>4500</v>
      </c>
      <c r="F20" s="4">
        <f t="shared" si="1"/>
        <v>4500</v>
      </c>
      <c r="G20" s="45">
        <f>F14/dollar</f>
        <v>279.16666666666669</v>
      </c>
      <c r="H20" s="38"/>
      <c r="I20" s="41"/>
      <c r="J20" s="38"/>
    </row>
    <row r="21" spans="1:256" ht="25.2" customHeight="1">
      <c r="A21" s="1">
        <f t="shared" si="0"/>
        <v>9</v>
      </c>
      <c r="B21" s="111" t="s">
        <v>43</v>
      </c>
      <c r="C21" s="111"/>
      <c r="D21" s="39">
        <v>1</v>
      </c>
      <c r="E21" s="40">
        <v>5000</v>
      </c>
      <c r="F21" s="4">
        <f>D21*E21</f>
        <v>5000</v>
      </c>
      <c r="G21" s="45"/>
      <c r="H21" s="38" t="s">
        <v>49</v>
      </c>
      <c r="I21" s="41"/>
      <c r="J21" s="38"/>
    </row>
    <row r="22" spans="1:256" ht="25.2" customHeight="1">
      <c r="A22" s="100">
        <f t="shared" si="0"/>
        <v>10</v>
      </c>
      <c r="B22" s="112" t="s">
        <v>50</v>
      </c>
      <c r="C22" s="113"/>
      <c r="D22" s="39">
        <v>1</v>
      </c>
      <c r="E22" s="40">
        <v>2500</v>
      </c>
      <c r="F22" s="4">
        <f t="shared" si="1"/>
        <v>2500</v>
      </c>
      <c r="G22" s="45"/>
      <c r="H22" s="38" t="str">
        <f>H21</f>
        <v>по желанию</v>
      </c>
      <c r="I22" s="41"/>
      <c r="J22" s="38"/>
    </row>
    <row r="23" spans="1:256" s="50" customFormat="1" ht="25.2" customHeight="1">
      <c r="A23" s="100">
        <f>A22+1</f>
        <v>11</v>
      </c>
      <c r="B23" s="121" t="s">
        <v>24</v>
      </c>
      <c r="C23" s="121"/>
      <c r="D23" s="46"/>
      <c r="E23" s="47"/>
      <c r="F23" s="48">
        <f>SUM(F13:F22)</f>
        <v>68250</v>
      </c>
      <c r="G23" s="49">
        <f>F15/dollar</f>
        <v>156.25</v>
      </c>
      <c r="I23" s="51"/>
    </row>
    <row r="24" spans="1:256" ht="25.2" customHeight="1">
      <c r="A24" s="100">
        <f t="shared" si="0"/>
        <v>12</v>
      </c>
      <c r="B24" s="111" t="s">
        <v>4</v>
      </c>
      <c r="C24" s="111"/>
      <c r="D24" s="36" t="s">
        <v>5</v>
      </c>
      <c r="E24" s="36" t="s">
        <v>2</v>
      </c>
      <c r="F24" s="36" t="s">
        <v>22</v>
      </c>
      <c r="G24" s="52"/>
      <c r="H24" s="13"/>
      <c r="I24" s="42"/>
    </row>
    <row r="25" spans="1:256" ht="25.2" customHeight="1">
      <c r="A25" s="1">
        <f t="shared" si="0"/>
        <v>13</v>
      </c>
      <c r="B25" s="110" t="s">
        <v>38</v>
      </c>
      <c r="C25" s="110"/>
      <c r="D25" s="2" t="s">
        <v>6</v>
      </c>
      <c r="E25" s="4">
        <v>5</v>
      </c>
      <c r="F25" s="4">
        <f>E25*1500</f>
        <v>7500</v>
      </c>
      <c r="G25" s="53" t="s">
        <v>7</v>
      </c>
      <c r="H25" s="54" t="s">
        <v>51</v>
      </c>
      <c r="I25" s="54"/>
    </row>
    <row r="26" spans="1:256" ht="25.2" customHeight="1">
      <c r="A26" s="1">
        <f t="shared" si="0"/>
        <v>14</v>
      </c>
      <c r="B26" s="110" t="s">
        <v>39</v>
      </c>
      <c r="C26" s="110"/>
      <c r="D26" s="2" t="s">
        <v>8</v>
      </c>
      <c r="E26" s="4">
        <v>1</v>
      </c>
      <c r="F26" s="4">
        <v>5000</v>
      </c>
      <c r="G26" s="5"/>
      <c r="H26" s="54" t="s">
        <v>51</v>
      </c>
    </row>
    <row r="27" spans="1:256" ht="25.2" customHeight="1">
      <c r="A27" s="1">
        <f t="shared" si="0"/>
        <v>15</v>
      </c>
      <c r="B27" s="114" t="s">
        <v>31</v>
      </c>
      <c r="C27" s="115"/>
      <c r="D27" s="2" t="s">
        <v>8</v>
      </c>
      <c r="E27" s="91">
        <v>1</v>
      </c>
      <c r="F27" s="1">
        <v>7500</v>
      </c>
      <c r="G27" s="90"/>
      <c r="H27" s="55"/>
    </row>
    <row r="28" spans="1:256" ht="25.2" customHeight="1">
      <c r="A28" s="1">
        <f t="shared" si="0"/>
        <v>16</v>
      </c>
      <c r="B28" s="114" t="s">
        <v>9</v>
      </c>
      <c r="C28" s="115"/>
      <c r="D28" s="2" t="s">
        <v>8</v>
      </c>
      <c r="E28" s="91">
        <v>1</v>
      </c>
      <c r="F28" s="93">
        <v>9200</v>
      </c>
      <c r="G28" s="5"/>
      <c r="H28" s="55"/>
    </row>
    <row r="29" spans="1:256" ht="25.2" customHeight="1">
      <c r="A29" s="1">
        <f t="shared" si="0"/>
        <v>17</v>
      </c>
      <c r="B29" s="114" t="s">
        <v>10</v>
      </c>
      <c r="C29" s="115"/>
      <c r="D29" s="2" t="s">
        <v>8</v>
      </c>
      <c r="E29" s="91">
        <v>1</v>
      </c>
      <c r="F29" s="93">
        <v>13200</v>
      </c>
      <c r="G29" s="5"/>
      <c r="H29" s="55"/>
    </row>
    <row r="30" spans="1:256" ht="25.2" customHeight="1">
      <c r="A30" s="1">
        <f t="shared" si="0"/>
        <v>18</v>
      </c>
      <c r="B30" s="114" t="s">
        <v>11</v>
      </c>
      <c r="C30" s="115"/>
      <c r="D30" s="2" t="s">
        <v>8</v>
      </c>
      <c r="E30" s="91">
        <v>1</v>
      </c>
      <c r="F30" s="93">
        <v>3800</v>
      </c>
      <c r="G30" s="5"/>
      <c r="H30" s="42"/>
    </row>
    <row r="31" spans="1:256" s="56" customFormat="1" ht="25.2" customHeight="1">
      <c r="A31" s="101">
        <f t="shared" si="0"/>
        <v>19</v>
      </c>
      <c r="B31" s="121" t="s">
        <v>27</v>
      </c>
      <c r="C31" s="121"/>
      <c r="D31" s="46"/>
      <c r="E31" s="47"/>
      <c r="F31" s="48">
        <f>SUM(F25:F30)</f>
        <v>46200</v>
      </c>
      <c r="G31" s="6"/>
      <c r="I31" s="57"/>
    </row>
    <row r="32" spans="1:256" s="98" customFormat="1" ht="25.2" customHeight="1">
      <c r="A32" s="101">
        <f t="shared" si="0"/>
        <v>20</v>
      </c>
      <c r="B32" s="122" t="s">
        <v>28</v>
      </c>
      <c r="C32" s="122"/>
      <c r="D32" s="94"/>
      <c r="E32" s="95"/>
      <c r="F32" s="96">
        <f>F31+F23</f>
        <v>114450</v>
      </c>
      <c r="G32" s="97" t="s">
        <v>7</v>
      </c>
      <c r="J32" s="99"/>
    </row>
    <row r="33" spans="1:10" s="98" customFormat="1" ht="25.2" customHeight="1">
      <c r="A33" s="101">
        <f t="shared" si="0"/>
        <v>21</v>
      </c>
      <c r="B33" s="122" t="s">
        <v>41</v>
      </c>
      <c r="C33" s="122"/>
      <c r="D33" s="94">
        <v>60</v>
      </c>
      <c r="E33" s="95">
        <v>100</v>
      </c>
      <c r="F33" s="96">
        <f>D33*E33</f>
        <v>6000</v>
      </c>
      <c r="G33" s="97"/>
      <c r="J33" s="99"/>
    </row>
    <row r="34" spans="1:10" s="107" customFormat="1" ht="25.2" customHeight="1">
      <c r="A34" s="102">
        <f t="shared" si="0"/>
        <v>22</v>
      </c>
      <c r="B34" s="125" t="s">
        <v>42</v>
      </c>
      <c r="C34" s="125"/>
      <c r="D34" s="103"/>
      <c r="E34" s="104"/>
      <c r="F34" s="105">
        <f>F32-F33</f>
        <v>108450</v>
      </c>
      <c r="G34" s="106"/>
      <c r="J34" s="108"/>
    </row>
    <row r="35" spans="1:10" s="58" customFormat="1" ht="36" customHeight="1">
      <c r="A35" s="59"/>
      <c r="B35" s="123" t="s">
        <v>12</v>
      </c>
      <c r="C35" s="123"/>
      <c r="D35" s="60" t="s">
        <v>13</v>
      </c>
      <c r="E35" s="124" t="s">
        <v>14</v>
      </c>
      <c r="F35" s="124"/>
      <c r="G35" s="5"/>
    </row>
    <row r="36" spans="1:10" s="58" customFormat="1" ht="36" customHeight="1">
      <c r="A36" s="59"/>
      <c r="B36" s="61"/>
      <c r="C36" s="62"/>
      <c r="D36" s="3"/>
      <c r="E36" s="63"/>
      <c r="F36" s="3"/>
      <c r="G36" s="63"/>
    </row>
    <row r="37" spans="1:10" s="58" customFormat="1" ht="33" hidden="1" customHeight="1">
      <c r="A37" s="59"/>
      <c r="B37" s="64" t="s">
        <v>15</v>
      </c>
      <c r="C37" s="65"/>
      <c r="D37" s="65"/>
      <c r="E37" s="65"/>
      <c r="F37" s="65"/>
      <c r="G37" s="63"/>
    </row>
    <row r="38" spans="1:10" s="58" customFormat="1" ht="27.75" customHeight="1">
      <c r="A38" s="59"/>
      <c r="B38" s="123" t="s">
        <v>16</v>
      </c>
      <c r="C38" s="123"/>
      <c r="D38" s="66" t="s">
        <v>17</v>
      </c>
      <c r="E38" s="124" t="s">
        <v>14</v>
      </c>
      <c r="F38" s="124"/>
      <c r="G38" s="3"/>
    </row>
    <row r="39" spans="1:10" ht="104.4" hidden="1" customHeight="1">
      <c r="A39" s="67"/>
      <c r="B39" s="120" t="s">
        <v>18</v>
      </c>
      <c r="C39" s="120"/>
      <c r="D39" s="120"/>
      <c r="E39" s="120"/>
      <c r="F39" s="120"/>
      <c r="G39" s="68"/>
      <c r="H39" s="68"/>
      <c r="I39" s="68"/>
      <c r="J39" s="68"/>
    </row>
    <row r="40" spans="1:10" ht="40.5" customHeight="1">
      <c r="A40" s="69"/>
      <c r="B40" s="70"/>
      <c r="C40" s="70"/>
      <c r="D40" s="71"/>
      <c r="E40" s="72"/>
      <c r="F40" s="73"/>
      <c r="G40" s="69"/>
      <c r="H40" s="13"/>
    </row>
    <row r="41" spans="1:10" ht="23.4">
      <c r="A41" s="74"/>
      <c r="B41" s="70"/>
      <c r="C41" s="70"/>
      <c r="D41" s="71"/>
      <c r="E41" s="72"/>
      <c r="F41" s="73"/>
      <c r="G41" s="75"/>
      <c r="H41" s="13"/>
    </row>
    <row r="42" spans="1:10" ht="21" customHeight="1">
      <c r="A42" s="74"/>
      <c r="B42" s="76"/>
      <c r="C42" s="77"/>
      <c r="D42" s="71"/>
      <c r="E42" s="72"/>
      <c r="F42" s="73"/>
      <c r="G42" s="69"/>
      <c r="H42" s="13"/>
    </row>
    <row r="43" spans="1:10" ht="14.4">
      <c r="A43" s="74"/>
      <c r="B43" s="76"/>
      <c r="C43" s="70"/>
      <c r="D43" s="71"/>
      <c r="E43" s="72"/>
      <c r="F43" s="73"/>
      <c r="G43" s="78"/>
      <c r="H43" s="13"/>
    </row>
    <row r="44" spans="1:10" ht="14.4">
      <c r="A44" s="74"/>
      <c r="B44" s="76"/>
      <c r="C44" s="70"/>
      <c r="D44" s="71"/>
      <c r="E44" s="72"/>
      <c r="F44" s="73"/>
      <c r="G44" s="78"/>
      <c r="H44" s="13"/>
    </row>
    <row r="45" spans="1:10" ht="14.4" hidden="1">
      <c r="A45" s="74"/>
      <c r="B45" s="79"/>
      <c r="C45" s="79"/>
      <c r="D45" s="80"/>
      <c r="E45" s="81"/>
      <c r="F45" s="82"/>
      <c r="G45" s="78"/>
      <c r="H45" s="13"/>
    </row>
    <row r="46" spans="1:10" ht="14.4" hidden="1">
      <c r="A46" s="74"/>
      <c r="B46" s="70"/>
      <c r="C46" s="83"/>
      <c r="D46" s="84"/>
      <c r="E46" s="85"/>
      <c r="F46" s="86"/>
      <c r="G46" s="78"/>
      <c r="H46" s="13"/>
    </row>
    <row r="47" spans="1:10" ht="14.4" hidden="1">
      <c r="A47" s="74"/>
      <c r="B47" s="70"/>
      <c r="C47" s="83"/>
      <c r="D47" s="84"/>
      <c r="E47" s="85"/>
      <c r="F47" s="86"/>
      <c r="G47" s="78"/>
      <c r="H47" s="13"/>
    </row>
    <row r="48" spans="1:10" ht="14.4" hidden="1">
      <c r="A48" s="74"/>
      <c r="B48" s="70"/>
      <c r="C48" s="83"/>
      <c r="D48" s="84"/>
      <c r="E48" s="85"/>
      <c r="F48" s="86"/>
      <c r="G48" s="78"/>
      <c r="H48" s="13"/>
    </row>
    <row r="49" spans="1:8" ht="14.4" hidden="1">
      <c r="A49" s="74"/>
      <c r="B49" s="70"/>
      <c r="C49" s="83"/>
      <c r="D49" s="84"/>
      <c r="E49" s="85"/>
      <c r="F49" s="86"/>
      <c r="G49" s="78"/>
      <c r="H49" s="13"/>
    </row>
    <row r="50" spans="1:8" ht="14.4" hidden="1">
      <c r="A50" s="74"/>
      <c r="B50" s="70"/>
      <c r="C50" s="83"/>
      <c r="D50" s="84"/>
      <c r="E50" s="85"/>
      <c r="F50" s="86"/>
      <c r="G50" s="78"/>
      <c r="H50" s="13"/>
    </row>
    <row r="51" spans="1:8" ht="14.4" hidden="1">
      <c r="A51" s="74"/>
      <c r="B51" s="70"/>
      <c r="C51" s="83"/>
      <c r="D51" s="84"/>
      <c r="E51" s="85"/>
      <c r="F51" s="86"/>
      <c r="G51" s="78"/>
      <c r="H51" s="13"/>
    </row>
    <row r="52" spans="1:8" ht="14.4" hidden="1">
      <c r="A52" s="74"/>
      <c r="B52" s="70"/>
      <c r="C52" s="83"/>
      <c r="D52" s="84"/>
      <c r="E52" s="85"/>
      <c r="F52" s="86"/>
      <c r="G52" s="78"/>
      <c r="H52" s="13"/>
    </row>
    <row r="53" spans="1:8" ht="14.4" hidden="1">
      <c r="A53" s="74"/>
      <c r="B53" s="70"/>
      <c r="C53" s="83"/>
      <c r="D53" s="84"/>
      <c r="E53" s="85"/>
      <c r="F53" s="86"/>
      <c r="G53" s="78"/>
      <c r="H53" s="13"/>
    </row>
    <row r="54" spans="1:8" ht="14.4" hidden="1">
      <c r="A54" s="74"/>
      <c r="B54" s="70"/>
      <c r="C54" s="83"/>
      <c r="D54" s="84"/>
      <c r="E54" s="85"/>
      <c r="F54" s="86"/>
      <c r="G54" s="78"/>
      <c r="H54" s="13"/>
    </row>
    <row r="55" spans="1:8" ht="14.4" hidden="1">
      <c r="A55" s="74"/>
      <c r="B55" s="70"/>
      <c r="C55" s="83"/>
      <c r="D55" s="84"/>
      <c r="E55" s="85"/>
      <c r="F55" s="86"/>
      <c r="G55" s="78"/>
      <c r="H55" s="13"/>
    </row>
    <row r="56" spans="1:8" ht="14.4" hidden="1">
      <c r="A56" s="74"/>
      <c r="B56" s="70"/>
      <c r="C56" s="83"/>
      <c r="D56" s="84"/>
      <c r="E56" s="85"/>
      <c r="F56" s="86"/>
      <c r="G56" s="78"/>
      <c r="H56" s="13"/>
    </row>
    <row r="57" spans="1:8" ht="14.4" hidden="1">
      <c r="A57" s="74"/>
      <c r="B57" s="70"/>
      <c r="C57" s="83"/>
      <c r="D57" s="84"/>
      <c r="E57" s="85"/>
      <c r="F57" s="86"/>
      <c r="G57" s="78"/>
      <c r="H57" s="13"/>
    </row>
    <row r="58" spans="1:8" ht="14.4" hidden="1">
      <c r="A58" s="74"/>
      <c r="B58" s="70"/>
      <c r="C58" s="83"/>
      <c r="D58" s="84"/>
      <c r="E58" s="85"/>
      <c r="F58" s="86"/>
      <c r="G58" s="78"/>
      <c r="H58" s="13"/>
    </row>
    <row r="59" spans="1:8" ht="14.4" hidden="1">
      <c r="A59" s="74"/>
      <c r="B59" s="70"/>
      <c r="C59" s="83"/>
      <c r="D59" s="84"/>
      <c r="E59" s="85"/>
      <c r="F59" s="86"/>
      <c r="G59" s="78"/>
      <c r="H59" s="13"/>
    </row>
    <row r="60" spans="1:8" ht="14.4" hidden="1">
      <c r="A60" s="74"/>
      <c r="B60" s="70"/>
      <c r="C60" s="83"/>
      <c r="D60" s="84"/>
      <c r="E60" s="85"/>
      <c r="F60" s="86"/>
      <c r="G60" s="78"/>
      <c r="H60" s="13"/>
    </row>
    <row r="61" spans="1:8" ht="14.4" hidden="1">
      <c r="A61" s="74"/>
      <c r="B61" s="70"/>
      <c r="C61" s="83"/>
      <c r="D61" s="84"/>
      <c r="E61" s="85"/>
      <c r="F61" s="86"/>
      <c r="G61" s="78"/>
      <c r="H61" s="13"/>
    </row>
    <row r="62" spans="1:8" ht="14.4" hidden="1">
      <c r="A62" s="74"/>
      <c r="B62" s="70"/>
      <c r="C62" s="83"/>
      <c r="D62" s="84"/>
      <c r="E62" s="85"/>
      <c r="F62" s="86"/>
      <c r="G62" s="78"/>
      <c r="H62" s="13"/>
    </row>
    <row r="63" spans="1:8" ht="14.4" hidden="1">
      <c r="A63" s="74"/>
      <c r="B63" s="76"/>
      <c r="C63" s="76"/>
      <c r="D63" s="87"/>
      <c r="E63" s="78"/>
      <c r="F63" s="88"/>
      <c r="G63" s="78"/>
      <c r="H63" s="13"/>
    </row>
    <row r="64" spans="1:8" ht="14.4" hidden="1">
      <c r="A64" s="74"/>
      <c r="B64" s="76"/>
      <c r="C64" s="76"/>
      <c r="D64" s="87"/>
      <c r="E64" s="78"/>
      <c r="F64" s="88"/>
      <c r="G64" s="78"/>
      <c r="H64" s="13"/>
    </row>
    <row r="65" spans="1:8" ht="14.4" hidden="1">
      <c r="A65" s="74"/>
      <c r="B65" s="76"/>
      <c r="C65" s="76"/>
      <c r="D65" s="87"/>
      <c r="E65" s="78"/>
      <c r="F65" s="88"/>
      <c r="G65" s="78"/>
      <c r="H65" s="13"/>
    </row>
    <row r="66" spans="1:8" ht="14.4" hidden="1">
      <c r="A66" s="74"/>
      <c r="B66" s="76"/>
      <c r="C66" s="76"/>
      <c r="D66" s="87"/>
      <c r="E66" s="78"/>
      <c r="F66" s="88"/>
      <c r="G66" s="78"/>
      <c r="H66" s="13"/>
    </row>
    <row r="67" spans="1:8" ht="15" hidden="1">
      <c r="A67" s="74"/>
      <c r="D67" s="89"/>
      <c r="G67" s="78"/>
      <c r="H67" s="13"/>
    </row>
    <row r="68" spans="1:8" ht="15" hidden="1">
      <c r="A68" s="74"/>
      <c r="D68" s="89"/>
      <c r="G68" s="78"/>
      <c r="H68" s="13"/>
    </row>
    <row r="69" spans="1:8" ht="15" hidden="1">
      <c r="A69" s="74"/>
      <c r="D69" s="89"/>
      <c r="G69" s="78"/>
      <c r="H69" s="13"/>
    </row>
    <row r="70" spans="1:8" ht="15" hidden="1">
      <c r="A70" s="74"/>
      <c r="D70" s="89"/>
      <c r="G70" s="78"/>
      <c r="H70" s="13"/>
    </row>
    <row r="71" spans="1:8" ht="15" hidden="1">
      <c r="A71" s="74"/>
      <c r="D71" s="89"/>
      <c r="H71" s="13"/>
    </row>
    <row r="72" spans="1:8" ht="15" hidden="1">
      <c r="A72" s="74"/>
      <c r="D72" s="89"/>
      <c r="H72" s="13"/>
    </row>
    <row r="73" spans="1:8" ht="15" hidden="1">
      <c r="A73" s="74"/>
      <c r="D73" s="89"/>
      <c r="H73" s="13"/>
    </row>
    <row r="74" spans="1:8" ht="15" hidden="1">
      <c r="A74" s="74"/>
      <c r="D74" s="89"/>
      <c r="H74" s="13"/>
    </row>
    <row r="75" spans="1:8" ht="15" hidden="1">
      <c r="A75" s="74"/>
      <c r="D75" s="89"/>
      <c r="H75" s="13"/>
    </row>
    <row r="76" spans="1:8" ht="15" hidden="1">
      <c r="A76" s="74"/>
      <c r="D76" s="89"/>
      <c r="H76" s="13"/>
    </row>
    <row r="77" spans="1:8" ht="15" hidden="1">
      <c r="A77" s="74"/>
      <c r="D77" s="89"/>
      <c r="H77" s="13"/>
    </row>
    <row r="78" spans="1:8" ht="15" hidden="1">
      <c r="A78" s="74"/>
      <c r="D78" s="89"/>
      <c r="H78" s="13"/>
    </row>
    <row r="79" spans="1:8" ht="15" hidden="1">
      <c r="A79" s="74"/>
      <c r="H79" s="13"/>
    </row>
    <row r="80" spans="1:8" ht="15" hidden="1">
      <c r="A80" s="74"/>
    </row>
    <row r="81" spans="1:1" ht="15" hidden="1">
      <c r="A81" s="74"/>
    </row>
    <row r="82" spans="1:1" ht="15" hidden="1">
      <c r="A82" s="74"/>
    </row>
    <row r="83" spans="1:1" ht="15" hidden="1"/>
    <row r="84" spans="1:1" ht="15" hidden="1"/>
    <row r="85" spans="1:1" ht="15" hidden="1"/>
    <row r="86" spans="1:1" ht="15" hidden="1"/>
    <row r="87" spans="1:1" ht="15" hidden="1"/>
    <row r="88" spans="1:1" ht="15" hidden="1"/>
    <row r="89" spans="1:1" ht="15" hidden="1"/>
    <row r="90" spans="1:1" ht="15" hidden="1"/>
    <row r="91" spans="1:1" ht="15" hidden="1"/>
    <row r="92" spans="1:1" ht="15" hidden="1"/>
    <row r="93" spans="1:1" ht="15" hidden="1"/>
    <row r="94" spans="1:1" ht="15" hidden="1"/>
    <row r="95" spans="1:1" ht="15" hidden="1"/>
    <row r="96" spans="1:1" ht="15" hidden="1"/>
    <row r="97" ht="15" hidden="1"/>
    <row r="98" ht="15" hidden="1"/>
    <row r="99" ht="15" hidden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mergeCells count="31">
    <mergeCell ref="B29:C29"/>
    <mergeCell ref="B27:C27"/>
    <mergeCell ref="B28:C28"/>
    <mergeCell ref="B23:C23"/>
    <mergeCell ref="B24:C24"/>
    <mergeCell ref="B25:C25"/>
    <mergeCell ref="B39:F39"/>
    <mergeCell ref="B30:C30"/>
    <mergeCell ref="B31:C31"/>
    <mergeCell ref="B32:C32"/>
    <mergeCell ref="B35:C35"/>
    <mergeCell ref="E35:F35"/>
    <mergeCell ref="B38:C38"/>
    <mergeCell ref="E38:F38"/>
    <mergeCell ref="B33:C33"/>
    <mergeCell ref="B34:C34"/>
    <mergeCell ref="B3:F3"/>
    <mergeCell ref="B4:F4"/>
    <mergeCell ref="E8:I8"/>
    <mergeCell ref="B12:C12"/>
    <mergeCell ref="B13:C13"/>
    <mergeCell ref="B14:C14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30" type="noConversion"/>
  <pageMargins left="0" right="0" top="0" bottom="0" header="2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1" right="1" top="1" bottom="1" header="1" foot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адаптер </vt:lpstr>
      <vt:lpstr>Лист3</vt:lpstr>
      <vt:lpstr>'адаптер '!dollar</vt:lpstr>
      <vt:lpstr>'адаптер '!euro</vt:lpstr>
      <vt:lpstr>'адаптер '!glop</vt:lpstr>
      <vt:lpstr>'адаптер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 Иванов</cp:lastModifiedBy>
  <cp:lastPrinted>2020-12-07T09:26:49Z</cp:lastPrinted>
  <dcterms:created xsi:type="dcterms:W3CDTF">2017-07-04T18:49:50Z</dcterms:created>
  <dcterms:modified xsi:type="dcterms:W3CDTF">2021-04-27T09:43:46Z</dcterms:modified>
</cp:coreProperties>
</file>